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\Documents\VICERRECTORÍA ACADEMICA\CONTROL INTERNO Y PLANEACIÓN\MATRIZ DE OPORTUNIDADES\"/>
    </mc:Choice>
  </mc:AlternateContent>
  <bookViews>
    <workbookView xWindow="0" yWindow="0" windowWidth="20490" windowHeight="7770"/>
  </bookViews>
  <sheets>
    <sheet name="Registro de Opor." sheetId="1" r:id="rId1"/>
    <sheet name="Listas" sheetId="3" r:id="rId2"/>
  </sheets>
  <definedNames>
    <definedName name="correcion">Listas!$D$2:$D$6</definedName>
    <definedName name="correction">#REF!</definedName>
    <definedName name="éxito">Listas!$G$2:$G$6</definedName>
    <definedName name="Likelihood">#REF!</definedName>
    <definedName name="Occurrences">#REF!</definedName>
    <definedName name="ocurrencias">Listas!$B$2:$B$6</definedName>
    <definedName name="potencia">Listas!$C$2:$C$6</definedName>
    <definedName name="potencial">Listas!$C$2:$C$6</definedName>
    <definedName name="Potential">#REF!</definedName>
    <definedName name="Probabilidad">Listas!$A$2:$A$6</definedName>
    <definedName name="Procesos">Listas!$K$2:$K$18</definedName>
    <definedName name="Process">OFFSET(#REF!,0,0,COUNTA(#REF!)-1,1)</definedName>
    <definedName name="reputacion">Listas!$E$2:$E$6</definedName>
    <definedName name="reputation">#REF!</definedName>
    <definedName name="Success">#REF!</definedName>
    <definedName name="Violation">#REF!</definedName>
  </definedNames>
  <calcPr calcId="152511"/>
</workbook>
</file>

<file path=xl/calcChain.xml><?xml version="1.0" encoding="utf-8"?>
<calcChain xmlns="http://schemas.openxmlformats.org/spreadsheetml/2006/main">
  <c r="M14" i="1" l="1"/>
  <c r="N14" i="1" s="1"/>
  <c r="F14" i="1"/>
  <c r="F11" i="1"/>
  <c r="M11" i="1" l="1"/>
  <c r="O6" i="1" l="1"/>
  <c r="F8" i="1" l="1"/>
  <c r="Q1" i="3" l="1"/>
  <c r="M13" i="1"/>
  <c r="M12" i="1"/>
  <c r="M10" i="1"/>
  <c r="M9" i="1"/>
  <c r="M8" i="1"/>
  <c r="F13" i="1" l="1"/>
  <c r="F12" i="1"/>
  <c r="F10" i="1"/>
  <c r="F9" i="1"/>
  <c r="N8" i="1" l="1"/>
  <c r="N9" i="1"/>
  <c r="N10" i="1"/>
  <c r="N11" i="1"/>
  <c r="N12" i="1"/>
  <c r="N13" i="1"/>
</calcChain>
</file>

<file path=xl/sharedStrings.xml><?xml version="1.0" encoding="utf-8"?>
<sst xmlns="http://schemas.openxmlformats.org/spreadsheetml/2006/main" count="159" uniqueCount="96">
  <si>
    <t>&lt; $100,000</t>
  </si>
  <si>
    <t>&lt; $500,000</t>
  </si>
  <si>
    <t>&gt; $500,000</t>
  </si>
  <si>
    <t>&gt; $1,000,000</t>
  </si>
  <si>
    <t>Proceso</t>
  </si>
  <si>
    <t>Oportunidad</t>
  </si>
  <si>
    <t>Probabilidad (de lograr la oportunidad)</t>
  </si>
  <si>
    <t>Probabilidad</t>
  </si>
  <si>
    <t>Ocurrencias previas</t>
  </si>
  <si>
    <t>Procesos</t>
  </si>
  <si>
    <t>No puede ocurrir / No aplicable</t>
  </si>
  <si>
    <t>Poco probable que ocurra</t>
  </si>
  <si>
    <t>Algo probable que ocurra</t>
  </si>
  <si>
    <t>Probable que ocurra</t>
  </si>
  <si>
    <t>Es muy probable que ocurra</t>
  </si>
  <si>
    <t>Ocurrencias</t>
  </si>
  <si>
    <t>Nunca ha ocurrido</t>
  </si>
  <si>
    <t>No ha ocurrido en los pasados 10 años</t>
  </si>
  <si>
    <t>No ha ocurrido en los pasados 5 años</t>
  </si>
  <si>
    <t>Ha ocurrido en los pasados 5 años</t>
  </si>
  <si>
    <t>Ha ocurrido en el último año</t>
  </si>
  <si>
    <t>Potencial</t>
  </si>
  <si>
    <t>Costo</t>
  </si>
  <si>
    <t>Menor</t>
  </si>
  <si>
    <t>Moderado</t>
  </si>
  <si>
    <t>Alto</t>
  </si>
  <si>
    <t>Muy alto</t>
  </si>
  <si>
    <t>No Hay/ NA</t>
  </si>
  <si>
    <t>Reputación</t>
  </si>
  <si>
    <t>No impacta  / NA</t>
  </si>
  <si>
    <t>Impacto moderado</t>
  </si>
  <si>
    <t>Impacto minimo</t>
  </si>
  <si>
    <t>Buen impacto</t>
  </si>
  <si>
    <t>Gran impacto</t>
  </si>
  <si>
    <t>Mejora potencial de los procesos internos del SGC</t>
  </si>
  <si>
    <t>Potencial costo de implementación</t>
  </si>
  <si>
    <t>$0 ó N/A</t>
  </si>
  <si>
    <t>Beneficio potencial de la oportunidad</t>
  </si>
  <si>
    <t>)
Puede hacer referencia a un documento externo de planificación</t>
  </si>
  <si>
    <t xml:space="preserve">Plan de Seguimiento de Oportunidades
(Sugerido por factor Opor. &gt; </t>
  </si>
  <si>
    <t>Éxito</t>
  </si>
  <si>
    <t>La oportunidad falló</t>
  </si>
  <si>
    <t>La oportunidad se abandono</t>
  </si>
  <si>
    <t>Se lograron algunas expectativas</t>
  </si>
  <si>
    <t>Se lograron todas las expectativas</t>
  </si>
  <si>
    <t>Se superaron las expectativas</t>
  </si>
  <si>
    <t>Calificación</t>
  </si>
  <si>
    <t>Potencial de nuevos negocios</t>
  </si>
  <si>
    <t>CALIFICACIÓN LIMITE / UMBRAL:</t>
  </si>
  <si>
    <t>Factor de la oportunidad
(Prob x Ben)</t>
  </si>
  <si>
    <t xml:space="preserve">"ITFIP" INSTUTUCION DE EDUCACION SUPERIOR </t>
  </si>
  <si>
    <t>Direccionamiento estrategico</t>
  </si>
  <si>
    <t>Control Interno</t>
  </si>
  <si>
    <t xml:space="preserve">Registro y control académico </t>
  </si>
  <si>
    <t>Docenciaq</t>
  </si>
  <si>
    <t>Investigación</t>
  </si>
  <si>
    <t xml:space="preserve">Proyección Social </t>
  </si>
  <si>
    <t xml:space="preserve">Gestión Financiera </t>
  </si>
  <si>
    <t>Gestión de Calidad</t>
  </si>
  <si>
    <t>Gestión Administrativa e Infraestructura</t>
  </si>
  <si>
    <t xml:space="preserve">Gestión del Talento Humano </t>
  </si>
  <si>
    <t xml:space="preserve">Bienestar Universitario </t>
  </si>
  <si>
    <t xml:space="preserve">Servicios académicos </t>
  </si>
  <si>
    <t>Gestión Jurídica</t>
  </si>
  <si>
    <t xml:space="preserve">Implementación e integración de nuevos sistemas de gestión </t>
  </si>
  <si>
    <t>Direccionamiento estratégico</t>
  </si>
  <si>
    <t xml:space="preserve">Versión 1.0 </t>
  </si>
  <si>
    <t>MATRIZ DE OPORTUNIDADES MARZO DE 2018</t>
  </si>
  <si>
    <t xml:space="preserve">Código: F02-MCIN02 </t>
  </si>
  <si>
    <t>Formación por ciclos propedéuticos presencial y a distancia apoyados por mediaciones tecnológicas</t>
  </si>
  <si>
    <t xml:space="preserve">Crecimiento de población estudiantil en las ampliación Ibagué </t>
  </si>
  <si>
    <t xml:space="preserve">Fortalecimiento de la investigación </t>
  </si>
  <si>
    <t>Fortalecimiento del vinculo con el sector productivo.</t>
  </si>
  <si>
    <t>Acreditación de alta calidad de programas académicos.</t>
  </si>
  <si>
    <t>Docencia</t>
  </si>
  <si>
    <t>Mejora de la reputación de la Institución</t>
  </si>
  <si>
    <t>Potencial de expansión de los servicios actuales</t>
  </si>
  <si>
    <t xml:space="preserve">Incremento de recursos propios a partir de la Oferta de Educación Continuada y Especializaciones </t>
  </si>
  <si>
    <t xml:space="preserve">Programación y desarrollo de Educación Continuada por Facultad. </t>
  </si>
  <si>
    <t xml:space="preserve">Se evidencia la programación y desarrollo de Diplomados en los semestres A y B /2018 por cada una de las facultades. </t>
  </si>
  <si>
    <t xml:space="preserve">Informe de satisfacción e impacto de la acción de la Institución en el sector productivo. </t>
  </si>
  <si>
    <t xml:space="preserve">* Se evidencia gestión por parte de los Decanos y Vicerrectora Académica en la suscripción de Nuevos Convenios Interinstitucionales.                                                 * Se evidencia aumento en la suscripción de Convenios. </t>
  </si>
  <si>
    <t>Diagnostico estado actual del SSST y del Sistema de gestión Ambiental y formulación Plan de acción para implementación de estos sistemas</t>
  </si>
  <si>
    <t>Implementación a mediano o largo plazo en el Plan de Desarrollo o en  plan de acción de los procesos misionales</t>
  </si>
  <si>
    <t>Indicadores de crecimiento población estudiantil Ampliación Ibagué.                              Implementación de estrategias oferta de programas en Ibagué y ampliación de cobertura.</t>
  </si>
  <si>
    <t xml:space="preserve">* Aunque el indicador no registra aumento, consideramos que se mantiene; al observar que el porcentaje de cumplimento tiene una disminución mínima del 1% (5 estudiantes) entre las vigencias 2017 y 2018, además no se han ofertado nuevos programas porque se está en proceso de Renovación.                                        **Estrategias:   Asistencia a Expo Universidades dando a conocer los  programas que cuentan con Registro Calificado.                                                           Charlas a los estudiantes del colegio Joaquín París y otras instituciones educativas sobre la oferta de los programas que  cuentan con Registro.                                                                                      Voz a voz por parte de estudiante de la sede a su entorno (familia, amigos, trabajo) </t>
  </si>
  <si>
    <t>Lograr la aprobación de condiciones iniciales para ingreso al SNA (sistema nacional de acreditación) y Aprobación de condiciones para acreditación de programas.</t>
  </si>
  <si>
    <t>Elaboró: Control interno - Direccionamiento Estratégico y Gestión de Calidad</t>
  </si>
  <si>
    <t>Proba. Calificación</t>
  </si>
  <si>
    <t xml:space="preserve">Mejora potencial en la satisfacción de los clientes </t>
  </si>
  <si>
    <t xml:space="preserve">La Institución requiere fortalecer los procesos de Investigación, Movilidad y Visibilidad de la Investigación (Publicaciones), generando un Plan de Mejoramiento aprobado en Acta del Consejo Académico. </t>
  </si>
  <si>
    <t xml:space="preserve">Cumplimiento de Actividades establecidas en los planes de Acción y el PIC </t>
  </si>
  <si>
    <t xml:space="preserve">*Se evidencia la realización del programa de formación en Investigación y Desarrollo Disciplinar en los niveles Básica, Media y Avanzada.                                   * Se realizó convocatoria interna para la financiación de proyectos de investigación e innovación.                               </t>
  </si>
  <si>
    <r>
      <t xml:space="preserve">Se está implementando la Plataforma "AULA VIRTUAL" en el link </t>
    </r>
    <r>
      <rPr>
        <b/>
        <u/>
        <sz val="11"/>
        <color theme="1"/>
        <rFont val="Calibri"/>
        <family val="2"/>
        <scheme val="minor"/>
      </rPr>
      <t>aulavirtual.itfip.edu.co</t>
    </r>
    <r>
      <rPr>
        <b/>
        <sz val="11"/>
        <color theme="1"/>
        <rFont val="Calibri"/>
        <family val="2"/>
        <scheme val="minor"/>
      </rPr>
      <t xml:space="preserve">  se vienen realizan pruebas piloto. </t>
    </r>
  </si>
  <si>
    <t>OBSERVACIONES DEL SEGUIMIENTO (SEPTIEMBRE 30/2018)</t>
  </si>
  <si>
    <t>*Se evidencia Diagnóstico de Colmena con  puntaje del cumplimiento del 84,5%  en la implementación de SST y  Plan de Acción.                                                                                    * Se evidencia Diagnóstico al Sistema de Gestión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</si>
</sst>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quotePrefix="1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64" fontId="2" fillId="5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1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16" fillId="0" borderId="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7" fillId="4" borderId="39" xfId="0" applyFont="1" applyFill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vertical="center" wrapText="1"/>
    </xf>
    <xf numFmtId="0" fontId="17" fillId="0" borderId="42" xfId="0" applyFont="1" applyBorder="1" applyAlignment="1" applyProtection="1">
      <alignment vertical="center" wrapText="1"/>
    </xf>
    <xf numFmtId="0" fontId="17" fillId="0" borderId="41" xfId="0" applyFont="1" applyBorder="1" applyAlignment="1" applyProtection="1">
      <alignment horizontal="left" vertical="center" wrapText="1"/>
    </xf>
    <xf numFmtId="0" fontId="17" fillId="0" borderId="40" xfId="0" applyFont="1" applyBorder="1" applyAlignment="1" applyProtection="1">
      <alignment horizontal="left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9" fillId="7" borderId="29" xfId="0" applyFont="1" applyFill="1" applyBorder="1" applyAlignment="1" applyProtection="1">
      <alignment horizontal="center" vertical="center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10" fillId="7" borderId="35" xfId="0" applyFont="1" applyFill="1" applyBorder="1" applyAlignment="1" applyProtection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</xf>
    <xf numFmtId="0" fontId="9" fillId="7" borderId="23" xfId="0" applyFont="1" applyFill="1" applyBorder="1" applyAlignment="1" applyProtection="1">
      <alignment horizontal="center" vertical="center" wrapText="1"/>
    </xf>
    <xf numFmtId="0" fontId="9" fillId="7" borderId="28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</xf>
    <xf numFmtId="0" fontId="14" fillId="8" borderId="34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2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3">
    <dxf>
      <font>
        <color rgb="FFFFFF00"/>
      </font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726907</xdr:colOff>
      <xdr:row>2</xdr:row>
      <xdr:rowOff>28576</xdr:rowOff>
    </xdr:from>
    <xdr:to>
      <xdr:col>2</xdr:col>
      <xdr:colOff>430447</xdr:colOff>
      <xdr:row>3</xdr:row>
      <xdr:rowOff>409576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307" y="228601"/>
          <a:ext cx="703665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12</xdr:row>
      <xdr:rowOff>19050</xdr:rowOff>
    </xdr:from>
    <xdr:to>
      <xdr:col>2</xdr:col>
      <xdr:colOff>533400</xdr:colOff>
      <xdr:row>18</xdr:row>
      <xdr:rowOff>57150</xdr:rowOff>
    </xdr:to>
    <xdr:sp macro="" textlink="">
      <xdr:nvSpPr>
        <xdr:cNvPr id="2" name="Rectangular Callout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047874" y="2505075"/>
          <a:ext cx="1771651" cy="1181100"/>
        </a:xfrm>
        <a:prstGeom prst="wedgeRectCallout">
          <a:avLst>
            <a:gd name="adj1" fmla="val 33394"/>
            <a:gd name="adj2" fmla="val -13823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Personalizar entradas de las listas como mejor le parezca.</a:t>
          </a:r>
        </a:p>
      </xdr:txBody>
    </xdr:sp>
    <xdr:clientData/>
  </xdr:twoCellAnchor>
  <xdr:twoCellAnchor>
    <xdr:from>
      <xdr:col>4</xdr:col>
      <xdr:colOff>171450</xdr:colOff>
      <xdr:row>10</xdr:row>
      <xdr:rowOff>85725</xdr:rowOff>
    </xdr:from>
    <xdr:to>
      <xdr:col>8</xdr:col>
      <xdr:colOff>1152525</xdr:colOff>
      <xdr:row>16</xdr:row>
      <xdr:rowOff>156211</xdr:rowOff>
    </xdr:to>
    <xdr:sp macro="" textlink="">
      <xdr:nvSpPr>
        <xdr:cNvPr id="3" name="Rectangular Callout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981575" y="2190750"/>
          <a:ext cx="5229225" cy="1213486"/>
        </a:xfrm>
        <a:prstGeom prst="wedgeRectCallout">
          <a:avLst>
            <a:gd name="adj1" fmla="val 42066"/>
            <a:gd name="adj2" fmla="val -17343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 baseline="0">
              <a:solidFill>
                <a:sysClr val="windowText" lastClr="000000"/>
              </a:solidFill>
            </a:rPr>
            <a:t>Introduzca la calificación limite de la Oportunidad que desencadenará la necesidad de un Plan de Seguimiento de Oportunidades; las calificaciones por debajo de esta puntuación se considerarían que no vale la pena.</a:t>
          </a: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238125</xdr:colOff>
      <xdr:row>1</xdr:row>
      <xdr:rowOff>133349</xdr:rowOff>
    </xdr:from>
    <xdr:to>
      <xdr:col>13</xdr:col>
      <xdr:colOff>363855</xdr:colOff>
      <xdr:row>7</xdr:row>
      <xdr:rowOff>142875</xdr:rowOff>
    </xdr:to>
    <xdr:sp macro="" textlink="">
      <xdr:nvSpPr>
        <xdr:cNvPr id="4" name="Rectangular Callout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14468475" y="514349"/>
          <a:ext cx="1649730" cy="1162051"/>
        </a:xfrm>
        <a:prstGeom prst="wedgeRectCallout">
          <a:avLst>
            <a:gd name="adj1" fmla="val -62757"/>
            <a:gd name="adj2" fmla="val -1974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 baseline="0">
              <a:solidFill>
                <a:sysClr val="windowText" lastClr="000000"/>
              </a:solidFill>
            </a:rPr>
            <a:t>Personalice la listade los procesos de su SGC aquí.</a:t>
          </a:r>
        </a:p>
        <a:p>
          <a:pPr algn="l"/>
          <a:endParaRPr lang="en-US" sz="1600" b="1" baseline="0">
            <a:solidFill>
              <a:sysClr val="windowText" lastClr="000000"/>
            </a:solidFill>
          </a:endParaRPr>
        </a:p>
        <a:p>
          <a:pPr algn="l"/>
          <a:endParaRPr lang="en-US" sz="1600" b="1" baseline="0">
            <a:solidFill>
              <a:sysClr val="windowText" lastClr="000000"/>
            </a:solidFill>
          </a:endParaRPr>
        </a:p>
        <a:p>
          <a:pPr algn="l"/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5"/>
  <sheetViews>
    <sheetView showGridLines="0" tabSelected="1" zoomScaleNormal="100" workbookViewId="0">
      <pane ySplit="2" topLeftCell="A3" activePane="bottomLeft" state="frozen"/>
      <selection pane="bottomLeft" activeCell="R7" sqref="R7"/>
    </sheetView>
  </sheetViews>
  <sheetFormatPr baseColWidth="10" defaultColWidth="9.140625" defaultRowHeight="15" x14ac:dyDescent="0.25"/>
  <cols>
    <col min="1" max="1" width="15.28515625" style="18" customWidth="1"/>
    <col min="2" max="2" width="15" style="20" customWidth="1"/>
    <col min="3" max="3" width="27" style="17" customWidth="1"/>
    <col min="4" max="4" width="13.42578125" style="21" customWidth="1"/>
    <col min="5" max="5" width="15.42578125" style="17" customWidth="1"/>
    <col min="6" max="6" width="8.85546875" style="17" customWidth="1"/>
    <col min="7" max="7" width="12.5703125" style="17" customWidth="1"/>
    <col min="8" max="8" width="13.140625" style="17" customWidth="1"/>
    <col min="9" max="9" width="12.7109375" style="17" customWidth="1"/>
    <col min="10" max="10" width="13.28515625" style="17" customWidth="1"/>
    <col min="11" max="11" width="12.85546875" style="17" customWidth="1"/>
    <col min="12" max="12" width="12" style="17" customWidth="1"/>
    <col min="13" max="13" width="9.85546875" style="17" customWidth="1"/>
    <col min="14" max="14" width="10.85546875" style="17" customWidth="1"/>
    <col min="15" max="15" width="30" style="18" customWidth="1"/>
    <col min="16" max="16" width="37.28515625" style="18" customWidth="1"/>
    <col min="17" max="16384" width="9.140625" style="18"/>
  </cols>
  <sheetData>
    <row r="1" spans="2:16" ht="6.75" customHeight="1" x14ac:dyDescent="0.25"/>
    <row r="2" spans="2:16" ht="6" customHeight="1" thickBot="1" x14ac:dyDescent="0.3"/>
    <row r="3" spans="2:16" s="16" customFormat="1" ht="31.5" customHeight="1" thickBot="1" x14ac:dyDescent="0.3">
      <c r="B3" s="64"/>
      <c r="C3" s="65"/>
      <c r="D3" s="68" t="s">
        <v>50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61" t="s">
        <v>68</v>
      </c>
      <c r="P3" s="62"/>
    </row>
    <row r="4" spans="2:16" s="16" customFormat="1" ht="34.5" customHeight="1" thickBot="1" x14ac:dyDescent="0.3">
      <c r="B4" s="66"/>
      <c r="C4" s="67"/>
      <c r="D4" s="83" t="s">
        <v>67</v>
      </c>
      <c r="E4" s="84"/>
      <c r="F4" s="84"/>
      <c r="G4" s="84"/>
      <c r="H4" s="84"/>
      <c r="I4" s="84"/>
      <c r="J4" s="84"/>
      <c r="K4" s="84"/>
      <c r="L4" s="84"/>
      <c r="M4" s="84"/>
      <c r="N4" s="85"/>
      <c r="O4" s="61" t="s">
        <v>66</v>
      </c>
      <c r="P4" s="62"/>
    </row>
    <row r="5" spans="2:16" ht="13.5" customHeight="1" thickBot="1" x14ac:dyDescent="0.3"/>
    <row r="6" spans="2:16" ht="32.25" customHeight="1" x14ac:dyDescent="0.25">
      <c r="B6" s="73" t="s">
        <v>4</v>
      </c>
      <c r="C6" s="71" t="s">
        <v>5</v>
      </c>
      <c r="D6" s="79" t="s">
        <v>6</v>
      </c>
      <c r="E6" s="80"/>
      <c r="F6" s="77" t="s">
        <v>88</v>
      </c>
      <c r="G6" s="81" t="s">
        <v>37</v>
      </c>
      <c r="H6" s="82"/>
      <c r="I6" s="82"/>
      <c r="J6" s="82"/>
      <c r="K6" s="82"/>
      <c r="L6" s="82"/>
      <c r="M6" s="75" t="s">
        <v>46</v>
      </c>
      <c r="N6" s="86" t="s">
        <v>49</v>
      </c>
      <c r="O6" s="59" t="str">
        <f>Listas!Q1</f>
        <v>Plan de Seguimiento de Oportunidades
(Sugerido por factor Opor. &gt; 8)
Puede hacer referencia a un documento externo de planificación</v>
      </c>
      <c r="P6" s="59" t="s">
        <v>94</v>
      </c>
    </row>
    <row r="7" spans="2:16" s="19" customFormat="1" ht="44.25" customHeight="1" thickBot="1" x14ac:dyDescent="0.3">
      <c r="B7" s="74"/>
      <c r="C7" s="72"/>
      <c r="D7" s="22" t="s">
        <v>7</v>
      </c>
      <c r="E7" s="22" t="s">
        <v>8</v>
      </c>
      <c r="F7" s="78"/>
      <c r="G7" s="23" t="s">
        <v>47</v>
      </c>
      <c r="H7" s="22" t="s">
        <v>76</v>
      </c>
      <c r="I7" s="22" t="s">
        <v>89</v>
      </c>
      <c r="J7" s="22" t="s">
        <v>34</v>
      </c>
      <c r="K7" s="22" t="s">
        <v>75</v>
      </c>
      <c r="L7" s="48" t="s">
        <v>35</v>
      </c>
      <c r="M7" s="76"/>
      <c r="N7" s="87"/>
      <c r="O7" s="60"/>
      <c r="P7" s="60"/>
    </row>
    <row r="8" spans="2:16" ht="90.75" customHeight="1" x14ac:dyDescent="0.25">
      <c r="B8" s="27" t="s">
        <v>65</v>
      </c>
      <c r="C8" s="46" t="s">
        <v>64</v>
      </c>
      <c r="D8" s="28" t="s">
        <v>14</v>
      </c>
      <c r="E8" s="28" t="s">
        <v>16</v>
      </c>
      <c r="F8" s="29">
        <f>IF($D8="","",MAX(VLOOKUP($D8,Listas!$A$1:$F$6,6,0),(VLOOKUP($E8,Listas!$B$1:$F$6,5,0))))</f>
        <v>5</v>
      </c>
      <c r="G8" s="30" t="s">
        <v>24</v>
      </c>
      <c r="H8" s="30" t="s">
        <v>24</v>
      </c>
      <c r="I8" s="30" t="s">
        <v>25</v>
      </c>
      <c r="J8" s="30" t="s">
        <v>25</v>
      </c>
      <c r="K8" s="30" t="s">
        <v>33</v>
      </c>
      <c r="L8" s="49" t="s">
        <v>3</v>
      </c>
      <c r="M8" s="52">
        <f>IF($G8="","",(MAX(VLOOKUP($G8,Listas!$C$1:$F$6,4,0),VLOOKUP($H8,Listas!$C$1:$F$6,4,0),VLOOKUP($I8,Listas!$C$1:$F$6,4,0),VLOOKUP($J8,Listas!$C$1:$F$6,4,0),VLOOKUP($K8,Listas!$E$1:$F$6,2,0),VLOOKUP($L8,Listas!$D$1:$F$6,3,0))))</f>
        <v>5</v>
      </c>
      <c r="N8" s="29">
        <f t="shared" ref="N8:N14" si="0">IF($D8="","",$F8*$M8)</f>
        <v>25</v>
      </c>
      <c r="O8" s="37" t="s">
        <v>82</v>
      </c>
      <c r="P8" s="58" t="s">
        <v>95</v>
      </c>
    </row>
    <row r="9" spans="2:16" ht="76.5" customHeight="1" x14ac:dyDescent="0.25">
      <c r="B9" s="31" t="s">
        <v>74</v>
      </c>
      <c r="C9" s="46" t="s">
        <v>69</v>
      </c>
      <c r="D9" s="24" t="s">
        <v>12</v>
      </c>
      <c r="E9" s="24" t="s">
        <v>16</v>
      </c>
      <c r="F9" s="25">
        <f>IF($D9="","",MAX(VLOOKUP($D9,Listas!$A$1:$F$6,6,0),(VLOOKUP($E9,Listas!$B$1:$F$6,5,0))))</f>
        <v>3</v>
      </c>
      <c r="G9" s="26" t="s">
        <v>25</v>
      </c>
      <c r="H9" s="26" t="s">
        <v>25</v>
      </c>
      <c r="I9" s="26" t="s">
        <v>24</v>
      </c>
      <c r="J9" s="26" t="s">
        <v>23</v>
      </c>
      <c r="K9" s="26" t="s">
        <v>32</v>
      </c>
      <c r="L9" s="50" t="s">
        <v>3</v>
      </c>
      <c r="M9" s="53">
        <f>IF($G9="","",(MAX(VLOOKUP($G9,Listas!$C$1:$F$6,4,0),VLOOKUP($H9,Listas!$C$1:$F$6,4,0),VLOOKUP($I9,Listas!$C$1:$F$6,4,0),VLOOKUP($J9,Listas!$C$1:$F$6,4,0),VLOOKUP($K9,Listas!$E$1:$F$6,2,0),VLOOKUP($L9,Listas!$D$1:$F$6,3,0))))</f>
        <v>4</v>
      </c>
      <c r="N9" s="25">
        <f t="shared" si="0"/>
        <v>12</v>
      </c>
      <c r="O9" s="38" t="s">
        <v>83</v>
      </c>
      <c r="P9" s="57" t="s">
        <v>93</v>
      </c>
    </row>
    <row r="10" spans="2:16" ht="292.5" customHeight="1" x14ac:dyDescent="0.25">
      <c r="B10" s="31" t="s">
        <v>74</v>
      </c>
      <c r="C10" s="46" t="s">
        <v>70</v>
      </c>
      <c r="D10" s="24" t="s">
        <v>13</v>
      </c>
      <c r="E10" s="24" t="s">
        <v>20</v>
      </c>
      <c r="F10" s="25">
        <f>IF($D10="","",MAX(VLOOKUP($D10,Listas!$A$1:$F$6,6,0),(VLOOKUP($E10,Listas!$B$1:$F$6,5,0))))</f>
        <v>5</v>
      </c>
      <c r="G10" s="26" t="s">
        <v>25</v>
      </c>
      <c r="H10" s="26" t="s">
        <v>26</v>
      </c>
      <c r="I10" s="26" t="s">
        <v>25</v>
      </c>
      <c r="J10" s="26" t="s">
        <v>23</v>
      </c>
      <c r="K10" s="26" t="s">
        <v>32</v>
      </c>
      <c r="L10" s="50" t="s">
        <v>3</v>
      </c>
      <c r="M10" s="53">
        <f>IF($G10="","",(MAX(VLOOKUP($G10,Listas!$C$1:$F$6,4,0),VLOOKUP($H10,Listas!$C$1:$F$6,4,0),VLOOKUP($I10,Listas!$C$1:$F$6,4,0),VLOOKUP($J10,Listas!$C$1:$F$6,4,0),VLOOKUP($K10,Listas!$E$1:$F$6,2,0),VLOOKUP($L10,Listas!$D$1:$F$6,3,0))))</f>
        <v>5</v>
      </c>
      <c r="N10" s="25">
        <f t="shared" si="0"/>
        <v>25</v>
      </c>
      <c r="O10" s="38" t="s">
        <v>84</v>
      </c>
      <c r="P10" s="57" t="s">
        <v>85</v>
      </c>
    </row>
    <row r="11" spans="2:16" ht="111.75" customHeight="1" x14ac:dyDescent="0.25">
      <c r="B11" s="31" t="s">
        <v>74</v>
      </c>
      <c r="C11" s="46" t="s">
        <v>77</v>
      </c>
      <c r="D11" s="24" t="s">
        <v>14</v>
      </c>
      <c r="E11" s="24" t="s">
        <v>19</v>
      </c>
      <c r="F11" s="25">
        <f>IF($D11="","",MAX(VLOOKUP($D11,Listas!$A$1:$F$6,6,0),(VLOOKUP($E11,Listas!$B$1:$F$6,5,0))))</f>
        <v>5</v>
      </c>
      <c r="G11" s="26" t="s">
        <v>25</v>
      </c>
      <c r="H11" s="26" t="s">
        <v>25</v>
      </c>
      <c r="I11" s="26" t="s">
        <v>25</v>
      </c>
      <c r="J11" s="26" t="s">
        <v>24</v>
      </c>
      <c r="K11" s="26" t="s">
        <v>32</v>
      </c>
      <c r="L11" s="50" t="s">
        <v>3</v>
      </c>
      <c r="M11" s="53">
        <f>IF($G11="","",(MAX(VLOOKUP($G11,Listas!$C$1:$F$6,4,0),VLOOKUP($H11,Listas!$C$1:$F$6,4,0),VLOOKUP($I11,Listas!$C$1:$F$6,4,0),VLOOKUP($J11,Listas!$C$1:$F$6,4,0),VLOOKUP($K11,Listas!$E$1:$F$6,2,0),VLOOKUP($L11,Listas!$D$1:$F$6,3,0))))</f>
        <v>4</v>
      </c>
      <c r="N11" s="25">
        <f t="shared" si="0"/>
        <v>20</v>
      </c>
      <c r="O11" s="38" t="s">
        <v>78</v>
      </c>
      <c r="P11" s="55" t="s">
        <v>79</v>
      </c>
    </row>
    <row r="12" spans="2:16" ht="115.5" customHeight="1" x14ac:dyDescent="0.25">
      <c r="B12" s="31" t="s">
        <v>55</v>
      </c>
      <c r="C12" s="46" t="s">
        <v>71</v>
      </c>
      <c r="D12" s="24" t="s">
        <v>14</v>
      </c>
      <c r="E12" s="24" t="s">
        <v>20</v>
      </c>
      <c r="F12" s="25">
        <f>IF($D12="","",MAX(VLOOKUP($D12,Listas!$A$1:$F$6,6,0),(VLOOKUP($E12,Listas!$B$1:$F$6,5,0))))</f>
        <v>5</v>
      </c>
      <c r="G12" s="26" t="s">
        <v>25</v>
      </c>
      <c r="H12" s="26" t="s">
        <v>25</v>
      </c>
      <c r="I12" s="26" t="s">
        <v>23</v>
      </c>
      <c r="J12" s="26" t="s">
        <v>25</v>
      </c>
      <c r="K12" s="26" t="s">
        <v>33</v>
      </c>
      <c r="L12" s="50" t="s">
        <v>3</v>
      </c>
      <c r="M12" s="53">
        <f>IF($G12="","",(MAX(VLOOKUP($G12,Listas!$C$1:$F$6,4,0),VLOOKUP($H12,Listas!$C$1:$F$6,4,0),VLOOKUP($I12,Listas!$C$1:$F$6,4,0),VLOOKUP($J12,Listas!$C$1:$F$6,4,0),VLOOKUP($K12,Listas!$E$1:$F$6,2,0),VLOOKUP($L12,Listas!$D$1:$F$6,3,0))))</f>
        <v>5</v>
      </c>
      <c r="N12" s="25">
        <f t="shared" si="0"/>
        <v>25</v>
      </c>
      <c r="O12" s="38" t="s">
        <v>91</v>
      </c>
      <c r="P12" s="55" t="s">
        <v>92</v>
      </c>
    </row>
    <row r="13" spans="2:16" ht="93" customHeight="1" x14ac:dyDescent="0.25">
      <c r="B13" s="32" t="s">
        <v>56</v>
      </c>
      <c r="C13" s="46" t="s">
        <v>72</v>
      </c>
      <c r="D13" s="24" t="s">
        <v>14</v>
      </c>
      <c r="E13" s="24" t="s">
        <v>19</v>
      </c>
      <c r="F13" s="25">
        <f>IF($D13="","",MAX(VLOOKUP($D13,Listas!$A$1:$F$6,6,0),(VLOOKUP($E13,Listas!$B$1:$F$6,5,0))))</f>
        <v>5</v>
      </c>
      <c r="G13" s="26" t="s">
        <v>25</v>
      </c>
      <c r="H13" s="26" t="s">
        <v>25</v>
      </c>
      <c r="I13" s="26" t="s">
        <v>25</v>
      </c>
      <c r="J13" s="26" t="s">
        <v>23</v>
      </c>
      <c r="K13" s="26" t="s">
        <v>33</v>
      </c>
      <c r="L13" s="50" t="s">
        <v>3</v>
      </c>
      <c r="M13" s="53">
        <f>IF($G13="","",(MAX(VLOOKUP($G13,Listas!$C$1:$F$6,4,0),VLOOKUP($H13,Listas!$C$1:$F$6,4,0),VLOOKUP($I13,Listas!$C$1:$F$6,4,0),VLOOKUP($J13,Listas!$C$1:$F$6,4,0),VLOOKUP($K13,Listas!$E$1:$F$6,2,0),VLOOKUP($L13,Listas!$D$1:$F$6,3,0))))</f>
        <v>5</v>
      </c>
      <c r="N13" s="25">
        <f t="shared" si="0"/>
        <v>25</v>
      </c>
      <c r="O13" s="38" t="s">
        <v>80</v>
      </c>
      <c r="P13" s="55" t="s">
        <v>81</v>
      </c>
    </row>
    <row r="14" spans="2:16" ht="99.75" customHeight="1" thickBot="1" x14ac:dyDescent="0.3">
      <c r="B14" s="33" t="s">
        <v>74</v>
      </c>
      <c r="C14" s="47" t="s">
        <v>73</v>
      </c>
      <c r="D14" s="34" t="s">
        <v>13</v>
      </c>
      <c r="E14" s="34" t="s">
        <v>16</v>
      </c>
      <c r="F14" s="35">
        <f>IF($D14="","",MAX(VLOOKUP($D14,Listas!$A$1:$F$6,6,0),(VLOOKUP($E14,Listas!$B$1:$F$6,5,0))))</f>
        <v>4</v>
      </c>
      <c r="G14" s="36" t="s">
        <v>25</v>
      </c>
      <c r="H14" s="36" t="s">
        <v>26</v>
      </c>
      <c r="I14" s="36" t="s">
        <v>26</v>
      </c>
      <c r="J14" s="36" t="s">
        <v>26</v>
      </c>
      <c r="K14" s="36" t="s">
        <v>33</v>
      </c>
      <c r="L14" s="51" t="s">
        <v>3</v>
      </c>
      <c r="M14" s="54">
        <f>IF($G14="","",(MAX(VLOOKUP($G14,Listas!$C$1:$F$6,4,0),VLOOKUP($H14,Listas!$C$1:$F$6,4,0),VLOOKUP($I14,Listas!$C$1:$F$6,4,0),VLOOKUP($J14,Listas!$C$1:$F$6,4,0),VLOOKUP($K14,Listas!$E$1:$F$6,2,0),VLOOKUP($L14,Listas!$D$1:$F$6,3,0))))</f>
        <v>5</v>
      </c>
      <c r="N14" s="35">
        <f t="shared" si="0"/>
        <v>20</v>
      </c>
      <c r="O14" s="39" t="s">
        <v>86</v>
      </c>
      <c r="P14" s="56" t="s">
        <v>90</v>
      </c>
    </row>
    <row r="15" spans="2:16" ht="54.75" customHeight="1" x14ac:dyDescent="0.25">
      <c r="B15" s="63" t="s">
        <v>87</v>
      </c>
      <c r="C15" s="63"/>
      <c r="D15" s="63"/>
      <c r="E15" s="63"/>
    </row>
    <row r="17" spans="2:40" x14ac:dyDescent="0.25">
      <c r="B17" s="40"/>
    </row>
    <row r="18" spans="2:40" x14ac:dyDescent="0.25">
      <c r="B18" s="40"/>
    </row>
    <row r="19" spans="2:40" x14ac:dyDescent="0.25">
      <c r="B19" s="42"/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5"/>
    </row>
    <row r="20" spans="2:40" x14ac:dyDescent="0.25">
      <c r="B20" s="42"/>
      <c r="C20" s="43"/>
      <c r="D20" s="44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5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2:40" x14ac:dyDescent="0.25">
      <c r="B21" s="42"/>
      <c r="C21" s="43"/>
      <c r="D21" s="4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5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2:40" x14ac:dyDescent="0.25">
      <c r="B22" s="42"/>
      <c r="C22" s="43"/>
      <c r="D22" s="44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5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2:40" x14ac:dyDescent="0.25">
      <c r="B23" s="42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spans="2:40" x14ac:dyDescent="0.25">
      <c r="B24" s="42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spans="2:40" x14ac:dyDescent="0.25">
      <c r="B25" s="42"/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</row>
    <row r="26" spans="2:40" x14ac:dyDescent="0.25">
      <c r="B26" s="42"/>
      <c r="C26" s="43"/>
      <c r="D26" s="44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2:40" x14ac:dyDescent="0.25">
      <c r="B27" s="42"/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</row>
    <row r="28" spans="2:40" x14ac:dyDescent="0.25">
      <c r="B28" s="42"/>
      <c r="C28" s="43"/>
      <c r="D28" s="44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</row>
    <row r="29" spans="2:40" x14ac:dyDescent="0.25">
      <c r="B29" s="42"/>
      <c r="C29" s="43"/>
      <c r="D29" s="4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</row>
    <row r="30" spans="2:40" x14ac:dyDescent="0.25">
      <c r="B30" s="42"/>
      <c r="C30" s="43"/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</row>
    <row r="31" spans="2:40" x14ac:dyDescent="0.25">
      <c r="B31" s="42"/>
      <c r="C31" s="43"/>
      <c r="D31" s="44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5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2:40" x14ac:dyDescent="0.25">
      <c r="B32" s="42"/>
      <c r="C32" s="43"/>
      <c r="D32" s="44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5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</row>
    <row r="33" spans="2:40" x14ac:dyDescent="0.25">
      <c r="B33" s="42"/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5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</row>
    <row r="34" spans="2:40" x14ac:dyDescent="0.25">
      <c r="B34" s="42"/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5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</row>
    <row r="35" spans="2:40" x14ac:dyDescent="0.25">
      <c r="B35" s="42"/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5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</row>
  </sheetData>
  <sheetProtection selectLockedCells="1"/>
  <mergeCells count="15">
    <mergeCell ref="P6:P7"/>
    <mergeCell ref="O4:P4"/>
    <mergeCell ref="O3:P3"/>
    <mergeCell ref="B15:E15"/>
    <mergeCell ref="B3:C4"/>
    <mergeCell ref="D3:N3"/>
    <mergeCell ref="C6:C7"/>
    <mergeCell ref="B6:B7"/>
    <mergeCell ref="M6:M7"/>
    <mergeCell ref="F6:F7"/>
    <mergeCell ref="D6:E6"/>
    <mergeCell ref="G6:L6"/>
    <mergeCell ref="D4:N4"/>
    <mergeCell ref="N6:N7"/>
    <mergeCell ref="O6:O7"/>
  </mergeCells>
  <conditionalFormatting sqref="N8:N14">
    <cfRule type="cellIs" dxfId="2" priority="11" stopIfTrue="1" operator="lessThan">
      <formula>0</formula>
    </cfRule>
    <cfRule type="cellIs" priority="12" stopIfTrue="1" operator="equal">
      <formula>""</formula>
    </cfRule>
  </conditionalFormatting>
  <conditionalFormatting sqref="O8:O14">
    <cfRule type="expression" dxfId="1" priority="1">
      <formula>$N8&lt;#REF!</formula>
    </cfRule>
  </conditionalFormatting>
  <conditionalFormatting sqref="N8:N14">
    <cfRule type="cellIs" dxfId="0" priority="13" stopIfTrue="1" operator="greaterThanOrEqual">
      <formula>#REF!</formula>
    </cfRule>
  </conditionalFormatting>
  <dataValidations count="7">
    <dataValidation allowBlank="1" showErrorMessage="1" errorTitle="Error" error="Please select an option from the drop down list." sqref="M8:M14 F8:F14"/>
    <dataValidation type="list" allowBlank="1" showInputMessage="1" showErrorMessage="1" sqref="B8:B14">
      <formula1>Procesos</formula1>
    </dataValidation>
    <dataValidation type="list" allowBlank="1" showErrorMessage="1" errorTitle="Error" error="Please select an option from the drop down list." sqref="D8:D14">
      <formula1>Probabilidad</formula1>
    </dataValidation>
    <dataValidation type="list" allowBlank="1" showErrorMessage="1" errorTitle="Error" error="Please select an option from the drop down list." sqref="E8:E14">
      <formula1>ocurrencias</formula1>
    </dataValidation>
    <dataValidation type="list" allowBlank="1" showErrorMessage="1" errorTitle="Error" error="Please select an option from the drop down list." sqref="G8:J14">
      <formula1>potencia</formula1>
    </dataValidation>
    <dataValidation type="list" allowBlank="1" showErrorMessage="1" errorTitle="Error" error="Please select an option from the drop down list." sqref="K8:K14">
      <formula1>reputacion</formula1>
    </dataValidation>
    <dataValidation type="list" allowBlank="1" showErrorMessage="1" errorTitle="Error" error="Please select an option from the drop down list." sqref="L8:L14">
      <formula1>correcion</formula1>
    </dataValidation>
  </dataValidations>
  <pageMargins left="0.31496062992125984" right="0.31496062992125984" top="0.55118110236220474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A8" sqref="A8"/>
    </sheetView>
  </sheetViews>
  <sheetFormatPr baseColWidth="10" defaultRowHeight="15" x14ac:dyDescent="0.25"/>
  <cols>
    <col min="1" max="1" width="22.140625" bestFit="1" customWidth="1"/>
    <col min="2" max="2" width="27.140625" bestFit="1" customWidth="1"/>
    <col min="5" max="5" width="16.5703125" bestFit="1" customWidth="1"/>
    <col min="7" max="7" width="24.28515625" bestFit="1" customWidth="1"/>
    <col min="9" max="9" width="37.7109375" customWidth="1"/>
    <col min="11" max="11" width="28.42578125" customWidth="1"/>
    <col min="16" max="16" width="50.28515625" customWidth="1"/>
    <col min="17" max="17" width="16.5703125" customWidth="1"/>
  </cols>
  <sheetData>
    <row r="1" spans="1:17" ht="30" x14ac:dyDescent="0.25">
      <c r="A1" s="1" t="s">
        <v>7</v>
      </c>
      <c r="B1" s="4" t="s">
        <v>15</v>
      </c>
      <c r="C1" s="4" t="s">
        <v>21</v>
      </c>
      <c r="D1" s="4" t="s">
        <v>22</v>
      </c>
      <c r="E1" s="4" t="s">
        <v>28</v>
      </c>
      <c r="F1" s="5" t="s">
        <v>46</v>
      </c>
      <c r="G1" s="5" t="s">
        <v>40</v>
      </c>
      <c r="I1" s="3" t="s">
        <v>48</v>
      </c>
      <c r="K1" s="15" t="s">
        <v>9</v>
      </c>
      <c r="P1" s="11" t="s">
        <v>39</v>
      </c>
      <c r="Q1" s="12" t="str">
        <f>CONCATENATE(P1,I2,P2)</f>
        <v>Plan de Seguimiento de Oportunidades
(Sugerido por factor Opor. &gt; 8)
Puede hacer referencia a un documento externo de planificación</v>
      </c>
    </row>
    <row r="2" spans="1:17" ht="15.75" customHeight="1" x14ac:dyDescent="0.25">
      <c r="A2" s="2" t="s">
        <v>10</v>
      </c>
      <c r="B2" s="6" t="s">
        <v>16</v>
      </c>
      <c r="C2" s="6" t="s">
        <v>27</v>
      </c>
      <c r="D2" s="7" t="s">
        <v>3</v>
      </c>
      <c r="E2" s="6" t="s">
        <v>29</v>
      </c>
      <c r="F2" s="8">
        <v>1</v>
      </c>
      <c r="G2" s="8" t="s">
        <v>41</v>
      </c>
      <c r="I2" s="9">
        <v>8</v>
      </c>
      <c r="K2" s="10" t="s">
        <v>51</v>
      </c>
      <c r="P2" s="13" t="s">
        <v>38</v>
      </c>
      <c r="Q2" s="14"/>
    </row>
    <row r="3" spans="1:17" x14ac:dyDescent="0.25">
      <c r="A3" s="1" t="s">
        <v>11</v>
      </c>
      <c r="B3" s="4" t="s">
        <v>17</v>
      </c>
      <c r="C3" s="4" t="s">
        <v>23</v>
      </c>
      <c r="D3" s="4" t="s">
        <v>2</v>
      </c>
      <c r="E3" s="4" t="s">
        <v>31</v>
      </c>
      <c r="F3" s="5">
        <v>2</v>
      </c>
      <c r="G3" s="5" t="s">
        <v>42</v>
      </c>
      <c r="K3" s="10" t="s">
        <v>52</v>
      </c>
    </row>
    <row r="4" spans="1:17" x14ac:dyDescent="0.25">
      <c r="A4" s="2" t="s">
        <v>12</v>
      </c>
      <c r="B4" s="6" t="s">
        <v>18</v>
      </c>
      <c r="C4" s="6" t="s">
        <v>24</v>
      </c>
      <c r="D4" s="6" t="s">
        <v>1</v>
      </c>
      <c r="E4" s="6" t="s">
        <v>30</v>
      </c>
      <c r="F4" s="8">
        <v>3</v>
      </c>
      <c r="G4" s="8" t="s">
        <v>43</v>
      </c>
      <c r="K4" s="10" t="s">
        <v>53</v>
      </c>
    </row>
    <row r="5" spans="1:17" x14ac:dyDescent="0.25">
      <c r="A5" s="1" t="s">
        <v>13</v>
      </c>
      <c r="B5" s="4" t="s">
        <v>19</v>
      </c>
      <c r="C5" s="4" t="s">
        <v>25</v>
      </c>
      <c r="D5" s="4" t="s">
        <v>0</v>
      </c>
      <c r="E5" s="4" t="s">
        <v>32</v>
      </c>
      <c r="F5" s="5">
        <v>4</v>
      </c>
      <c r="G5" s="5" t="s">
        <v>44</v>
      </c>
      <c r="K5" s="10" t="s">
        <v>54</v>
      </c>
    </row>
    <row r="6" spans="1:17" x14ac:dyDescent="0.25">
      <c r="A6" s="2" t="s">
        <v>14</v>
      </c>
      <c r="B6" s="6" t="s">
        <v>20</v>
      </c>
      <c r="C6" s="6" t="s">
        <v>26</v>
      </c>
      <c r="D6" s="6" t="s">
        <v>36</v>
      </c>
      <c r="E6" s="6" t="s">
        <v>33</v>
      </c>
      <c r="F6" s="8">
        <v>5</v>
      </c>
      <c r="G6" s="8" t="s">
        <v>45</v>
      </c>
      <c r="K6" s="10" t="s">
        <v>55</v>
      </c>
    </row>
    <row r="7" spans="1:17" x14ac:dyDescent="0.25">
      <c r="K7" s="10" t="s">
        <v>56</v>
      </c>
    </row>
    <row r="8" spans="1:17" x14ac:dyDescent="0.25">
      <c r="K8" s="10" t="s">
        <v>57</v>
      </c>
    </row>
    <row r="9" spans="1:17" x14ac:dyDescent="0.25">
      <c r="K9" s="10" t="s">
        <v>58</v>
      </c>
    </row>
    <row r="10" spans="1:17" x14ac:dyDescent="0.25">
      <c r="K10" s="10" t="s">
        <v>59</v>
      </c>
    </row>
    <row r="11" spans="1:17" x14ac:dyDescent="0.25">
      <c r="K11" s="10" t="s">
        <v>60</v>
      </c>
    </row>
    <row r="12" spans="1:17" x14ac:dyDescent="0.25">
      <c r="K12" s="10" t="s">
        <v>61</v>
      </c>
    </row>
    <row r="13" spans="1:17" x14ac:dyDescent="0.25">
      <c r="K13" s="10" t="s">
        <v>62</v>
      </c>
    </row>
    <row r="14" spans="1:17" x14ac:dyDescent="0.25">
      <c r="K14" s="10" t="s">
        <v>63</v>
      </c>
    </row>
    <row r="15" spans="1:17" x14ac:dyDescent="0.25">
      <c r="K15" s="10"/>
    </row>
    <row r="16" spans="1:17" x14ac:dyDescent="0.25">
      <c r="K16" s="10"/>
    </row>
    <row r="17" spans="11:11" x14ac:dyDescent="0.25">
      <c r="K17" s="10"/>
    </row>
    <row r="18" spans="11:11" x14ac:dyDescent="0.25">
      <c r="K18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Registro de Opor.</vt:lpstr>
      <vt:lpstr>Listas</vt:lpstr>
      <vt:lpstr>correcion</vt:lpstr>
      <vt:lpstr>éxito</vt:lpstr>
      <vt:lpstr>ocurrencias</vt:lpstr>
      <vt:lpstr>potencia</vt:lpstr>
      <vt:lpstr>potencial</vt:lpstr>
      <vt:lpstr>Probabilidad</vt:lpstr>
      <vt:lpstr>Procesos</vt:lpstr>
      <vt:lpstr>reputacion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Jiménez</dc:creator>
  <cp:lastModifiedBy>HP</cp:lastModifiedBy>
  <cp:lastPrinted>2018-11-16T16:24:07Z</cp:lastPrinted>
  <dcterms:created xsi:type="dcterms:W3CDTF">2009-05-13T16:23:52Z</dcterms:created>
  <dcterms:modified xsi:type="dcterms:W3CDTF">2018-11-23T14:51:08Z</dcterms:modified>
</cp:coreProperties>
</file>